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295" windowHeight="6855"/>
  </bookViews>
  <sheets>
    <sheet name="Фин-эконом состояние СМи СП" sheetId="22" r:id="rId1"/>
  </sheets>
  <calcPr calcId="124519"/>
</workbook>
</file>

<file path=xl/calcChain.xml><?xml version="1.0" encoding="utf-8"?>
<calcChain xmlns="http://schemas.openxmlformats.org/spreadsheetml/2006/main">
  <c r="C26" i="22"/>
  <c r="M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F26"/>
  <c r="P25"/>
  <c r="O25"/>
  <c r="J25"/>
  <c r="L25"/>
  <c r="K25"/>
  <c r="H25"/>
  <c r="E25"/>
  <c r="P21"/>
  <c r="O21"/>
  <c r="J21"/>
  <c r="L21"/>
  <c r="K21"/>
  <c r="H21"/>
  <c r="E21"/>
  <c r="P20"/>
  <c r="O20"/>
  <c r="J20"/>
  <c r="L20"/>
  <c r="K20"/>
  <c r="H20"/>
  <c r="E20"/>
  <c r="P19"/>
  <c r="J19"/>
  <c r="L19"/>
  <c r="P18"/>
  <c r="O18"/>
  <c r="J18"/>
  <c r="L18"/>
  <c r="K18"/>
  <c r="H18"/>
  <c r="E18"/>
  <c r="P23"/>
  <c r="O23"/>
  <c r="J23"/>
  <c r="L23"/>
  <c r="K23"/>
  <c r="H23"/>
  <c r="E23"/>
  <c r="P22"/>
  <c r="O22"/>
  <c r="J22"/>
  <c r="L22"/>
  <c r="K22"/>
  <c r="H22"/>
  <c r="E22"/>
  <c r="P24"/>
  <c r="O24"/>
  <c r="J24"/>
  <c r="L24"/>
  <c r="K24"/>
  <c r="H24"/>
  <c r="E24"/>
  <c r="N26"/>
  <c r="G26"/>
  <c r="D26"/>
  <c r="P17"/>
  <c r="O17"/>
  <c r="H17"/>
  <c r="J17"/>
  <c r="L17"/>
  <c r="K17"/>
  <c r="E17"/>
  <c r="O16"/>
  <c r="H16"/>
  <c r="J16"/>
  <c r="K16"/>
  <c r="E16"/>
  <c r="P8"/>
  <c r="H8"/>
  <c r="H9"/>
  <c r="E8"/>
  <c r="E9"/>
  <c r="H14"/>
  <c r="E14"/>
  <c r="O5"/>
  <c r="O6"/>
  <c r="O7"/>
  <c r="O8"/>
  <c r="O9"/>
  <c r="O10"/>
  <c r="O11"/>
  <c r="O12"/>
  <c r="O13"/>
  <c r="O14"/>
  <c r="O15"/>
  <c r="O4"/>
  <c r="H13"/>
  <c r="H5"/>
  <c r="H6"/>
  <c r="H7"/>
  <c r="H10"/>
  <c r="H11"/>
  <c r="H12"/>
  <c r="H15"/>
  <c r="H26"/>
  <c r="H4"/>
  <c r="E5"/>
  <c r="E6"/>
  <c r="E7"/>
  <c r="E10"/>
  <c r="E11"/>
  <c r="E12"/>
  <c r="E13"/>
  <c r="E15"/>
  <c r="E26"/>
  <c r="E4"/>
  <c r="J5"/>
  <c r="L5"/>
  <c r="J6"/>
  <c r="L6"/>
  <c r="J7"/>
  <c r="L7"/>
  <c r="J8"/>
  <c r="L8"/>
  <c r="J9"/>
  <c r="L9"/>
  <c r="J10"/>
  <c r="L10"/>
  <c r="J11"/>
  <c r="L11"/>
  <c r="J12"/>
  <c r="L12"/>
  <c r="J13"/>
  <c r="L13"/>
  <c r="J14"/>
  <c r="L14"/>
  <c r="J15"/>
  <c r="L15"/>
  <c r="J26"/>
  <c r="L26"/>
  <c r="J4"/>
  <c r="L4"/>
  <c r="K6"/>
  <c r="K7"/>
  <c r="K10"/>
  <c r="K11"/>
  <c r="K12"/>
  <c r="K13"/>
  <c r="K14"/>
  <c r="K15"/>
  <c r="K5"/>
  <c r="K4"/>
  <c r="P5"/>
  <c r="P6"/>
  <c r="P7"/>
  <c r="P9"/>
  <c r="P10"/>
  <c r="P11"/>
  <c r="P12"/>
  <c r="P13"/>
  <c r="P14"/>
  <c r="P15"/>
  <c r="P4"/>
  <c r="P26"/>
  <c r="O26"/>
  <c r="I26"/>
  <c r="K26"/>
</calcChain>
</file>

<file path=xl/sharedStrings.xml><?xml version="1.0" encoding="utf-8"?>
<sst xmlns="http://schemas.openxmlformats.org/spreadsheetml/2006/main" count="52" uniqueCount="36">
  <si>
    <t>№№ п/п</t>
  </si>
  <si>
    <t>Наименование сельхозпредприятий</t>
  </si>
  <si>
    <t>%</t>
  </si>
  <si>
    <t>ООО Новая жизнь</t>
  </si>
  <si>
    <t>СХПК Победа</t>
  </si>
  <si>
    <t>ООО Агро-кундюковский</t>
  </si>
  <si>
    <t>СПК Родники</t>
  </si>
  <si>
    <t>ООО Стимул</t>
  </si>
  <si>
    <t>ООО Агрофирма Б.Нагаткино</t>
  </si>
  <si>
    <t>СПК Луч</t>
  </si>
  <si>
    <t>ООО Свияжское</t>
  </si>
  <si>
    <t>ООО Северный</t>
  </si>
  <si>
    <t>ОПХ Новоникулинское</t>
  </si>
  <si>
    <t>ООО Анненковское</t>
  </si>
  <si>
    <t>СХПК Степной сад</t>
  </si>
  <si>
    <t>ИТОГО:</t>
  </si>
  <si>
    <t>Себестоимость реализованной прордукции , тыс.руб.</t>
  </si>
  <si>
    <t>Рентабельность реализованной продукции, %</t>
  </si>
  <si>
    <t>Прибыль (+), убыток (-) от реализации продукции, тыс.руб.</t>
  </si>
  <si>
    <t>Прибыль (+), убыток  (-)по балансу, тыс.руб.</t>
  </si>
  <si>
    <t>Рентабельность по балансу, %</t>
  </si>
  <si>
    <t>Выручка от реализации продукции и услу, тыс.руб</t>
  </si>
  <si>
    <t>ООО Зульфия</t>
  </si>
  <si>
    <t>ООО Агроснаб Сервис</t>
  </si>
  <si>
    <t>ООО Прогресс</t>
  </si>
  <si>
    <t>ООО Заря</t>
  </si>
  <si>
    <t>2013г</t>
  </si>
  <si>
    <t>2014г</t>
  </si>
  <si>
    <t>ЗАО СП Колос</t>
  </si>
  <si>
    <t>ООО Агроснаб73</t>
  </si>
  <si>
    <t>ООО Союз</t>
  </si>
  <si>
    <t>КФХ Восток</t>
  </si>
  <si>
    <t>ООО Алгашинское</t>
  </si>
  <si>
    <t>ФХ Краснов и К</t>
  </si>
  <si>
    <t>х</t>
  </si>
  <si>
    <t>Финансово-экономическое состояние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</si>
</sst>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E38" sqref="E38"/>
    </sheetView>
  </sheetViews>
  <sheetFormatPr defaultRowHeight="15"/>
  <cols>
    <col min="1" max="1" width="5.140625" customWidth="1"/>
    <col min="2" max="2" width="20.28515625" customWidth="1"/>
    <col min="3" max="3" width="8.7109375" customWidth="1"/>
    <col min="4" max="4" width="9.140625" customWidth="1"/>
    <col min="5" max="5" width="8.42578125" customWidth="1"/>
    <col min="8" max="8" width="7.28515625" customWidth="1"/>
    <col min="9" max="9" width="8" customWidth="1"/>
    <col min="10" max="10" width="7.85546875" customWidth="1"/>
    <col min="11" max="11" width="7.7109375" customWidth="1"/>
    <col min="12" max="12" width="7.85546875" customWidth="1"/>
    <col min="13" max="13" width="8.5703125" customWidth="1"/>
    <col min="14" max="14" width="8.28515625" customWidth="1"/>
    <col min="15" max="15" width="7.28515625" customWidth="1"/>
    <col min="16" max="16" width="6.140625" customWidth="1"/>
  </cols>
  <sheetData>
    <row r="1" spans="1:16" ht="36.7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44.25" customHeight="1">
      <c r="A2" s="15" t="s">
        <v>0</v>
      </c>
      <c r="B2" s="15" t="s">
        <v>1</v>
      </c>
      <c r="C2" s="17" t="s">
        <v>21</v>
      </c>
      <c r="D2" s="18"/>
      <c r="E2" s="19"/>
      <c r="F2" s="17" t="s">
        <v>16</v>
      </c>
      <c r="G2" s="18"/>
      <c r="H2" s="19"/>
      <c r="I2" s="17" t="s">
        <v>18</v>
      </c>
      <c r="J2" s="19"/>
      <c r="K2" s="12" t="s">
        <v>17</v>
      </c>
      <c r="L2" s="12"/>
      <c r="M2" s="12" t="s">
        <v>19</v>
      </c>
      <c r="N2" s="12"/>
      <c r="O2" s="12" t="s">
        <v>20</v>
      </c>
      <c r="P2" s="12"/>
    </row>
    <row r="3" spans="1:16">
      <c r="A3" s="16"/>
      <c r="B3" s="16"/>
      <c r="C3" s="2" t="s">
        <v>26</v>
      </c>
      <c r="D3" s="2" t="s">
        <v>27</v>
      </c>
      <c r="E3" s="2" t="s">
        <v>2</v>
      </c>
      <c r="F3" s="2" t="s">
        <v>26</v>
      </c>
      <c r="G3" s="2" t="s">
        <v>27</v>
      </c>
      <c r="H3" s="2" t="s">
        <v>2</v>
      </c>
      <c r="I3" s="2" t="s">
        <v>26</v>
      </c>
      <c r="J3" s="2" t="s">
        <v>27</v>
      </c>
      <c r="K3" s="2" t="s">
        <v>26</v>
      </c>
      <c r="L3" s="2" t="s">
        <v>27</v>
      </c>
      <c r="M3" s="2" t="s">
        <v>26</v>
      </c>
      <c r="N3" s="2" t="s">
        <v>27</v>
      </c>
      <c r="O3" s="2" t="s">
        <v>26</v>
      </c>
      <c r="P3" s="2" t="s">
        <v>27</v>
      </c>
    </row>
    <row r="4" spans="1:16">
      <c r="A4" s="3">
        <v>1</v>
      </c>
      <c r="B4" s="1" t="s">
        <v>3</v>
      </c>
      <c r="C4" s="4">
        <v>52970</v>
      </c>
      <c r="D4" s="4">
        <v>63185</v>
      </c>
      <c r="E4" s="5">
        <f>D4/C4*100</f>
        <v>119.28450066075136</v>
      </c>
      <c r="F4" s="4">
        <v>43075</v>
      </c>
      <c r="G4" s="4">
        <v>50278</v>
      </c>
      <c r="H4" s="5">
        <f>G4/F4*100</f>
        <v>116.72199651770168</v>
      </c>
      <c r="I4" s="5">
        <f>C4-F4</f>
        <v>9895</v>
      </c>
      <c r="J4" s="5">
        <f>D4-G4</f>
        <v>12907</v>
      </c>
      <c r="K4" s="6">
        <f>I4/F4*100</f>
        <v>22.971561230412071</v>
      </c>
      <c r="L4" s="6">
        <f>J4/G4*100</f>
        <v>25.671267751302757</v>
      </c>
      <c r="M4" s="4">
        <v>8831</v>
      </c>
      <c r="N4" s="4">
        <v>14614</v>
      </c>
      <c r="O4" s="6">
        <f>M4/F4*100</f>
        <v>20.501450957632038</v>
      </c>
      <c r="P4" s="6">
        <f>N4/G4*100</f>
        <v>29.066390866780701</v>
      </c>
    </row>
    <row r="5" spans="1:16">
      <c r="A5" s="3">
        <v>2</v>
      </c>
      <c r="B5" s="1" t="s">
        <v>4</v>
      </c>
      <c r="C5" s="4">
        <v>17255</v>
      </c>
      <c r="D5" s="4">
        <v>15951</v>
      </c>
      <c r="E5" s="5">
        <f t="shared" ref="E5:E26" si="0">D5/C5*100</f>
        <v>92.442770211532888</v>
      </c>
      <c r="F5" s="4">
        <v>15419</v>
      </c>
      <c r="G5" s="4">
        <v>15623</v>
      </c>
      <c r="H5" s="5">
        <f t="shared" ref="H5:H26" si="1">G5/F5*100</f>
        <v>101.32304299889748</v>
      </c>
      <c r="I5" s="5">
        <f t="shared" ref="I5:J26" si="2">C5-F5</f>
        <v>1836</v>
      </c>
      <c r="J5" s="5">
        <f t="shared" si="2"/>
        <v>328</v>
      </c>
      <c r="K5" s="6">
        <f t="shared" ref="K5:K26" si="3">I5/F5*100</f>
        <v>11.907386990077178</v>
      </c>
      <c r="L5" s="6">
        <f t="shared" ref="L5:L26" si="4">J5/G5*100</f>
        <v>2.0994687319976957</v>
      </c>
      <c r="M5" s="4">
        <v>246</v>
      </c>
      <c r="N5" s="4">
        <v>-3277</v>
      </c>
      <c r="O5" s="6">
        <f t="shared" ref="O5:O26" si="5">M5/F5*100</f>
        <v>1.5954342045528245</v>
      </c>
      <c r="P5" s="6">
        <f t="shared" ref="P5:P26" si="6">N5/G5*100</f>
        <v>-20.975484862062345</v>
      </c>
    </row>
    <row r="6" spans="1:16" ht="26.25">
      <c r="A6" s="3">
        <v>3</v>
      </c>
      <c r="B6" s="1" t="s">
        <v>5</v>
      </c>
      <c r="C6" s="4">
        <v>2521</v>
      </c>
      <c r="D6" s="4">
        <v>1669</v>
      </c>
      <c r="E6" s="5">
        <f t="shared" si="0"/>
        <v>66.203887346291154</v>
      </c>
      <c r="F6" s="4">
        <v>3384</v>
      </c>
      <c r="G6" s="4">
        <v>1317</v>
      </c>
      <c r="H6" s="5">
        <f t="shared" si="1"/>
        <v>38.918439716312058</v>
      </c>
      <c r="I6" s="5">
        <f t="shared" si="2"/>
        <v>-863</v>
      </c>
      <c r="J6" s="5">
        <f t="shared" si="2"/>
        <v>352</v>
      </c>
      <c r="K6" s="6">
        <f t="shared" si="3"/>
        <v>-25.502364066193856</v>
      </c>
      <c r="L6" s="6">
        <f t="shared" si="4"/>
        <v>26.727410782080486</v>
      </c>
      <c r="M6" s="4">
        <v>-2987</v>
      </c>
      <c r="N6" s="4">
        <v>32</v>
      </c>
      <c r="O6" s="6">
        <f t="shared" si="5"/>
        <v>-88.268321513002363</v>
      </c>
      <c r="P6" s="6">
        <f t="shared" si="6"/>
        <v>2.4297646165527715</v>
      </c>
    </row>
    <row r="7" spans="1:16">
      <c r="A7" s="3">
        <v>6</v>
      </c>
      <c r="B7" s="1" t="s">
        <v>6</v>
      </c>
      <c r="C7" s="4">
        <v>13833</v>
      </c>
      <c r="D7" s="4">
        <v>13769</v>
      </c>
      <c r="E7" s="5">
        <f t="shared" si="0"/>
        <v>99.537338249114441</v>
      </c>
      <c r="F7" s="4">
        <v>10186</v>
      </c>
      <c r="G7" s="4">
        <v>10915</v>
      </c>
      <c r="H7" s="5">
        <f t="shared" si="1"/>
        <v>107.15688199489495</v>
      </c>
      <c r="I7" s="5">
        <f t="shared" si="2"/>
        <v>3647</v>
      </c>
      <c r="J7" s="5">
        <f t="shared" si="2"/>
        <v>2854</v>
      </c>
      <c r="K7" s="6">
        <f t="shared" si="3"/>
        <v>35.804044767327703</v>
      </c>
      <c r="L7" s="6">
        <f t="shared" si="4"/>
        <v>26.147503435639031</v>
      </c>
      <c r="M7" s="4">
        <v>1156</v>
      </c>
      <c r="N7" s="4">
        <v>1362</v>
      </c>
      <c r="O7" s="6">
        <f t="shared" si="5"/>
        <v>11.348910268996661</v>
      </c>
      <c r="P7" s="6">
        <f t="shared" si="6"/>
        <v>12.478240952817224</v>
      </c>
    </row>
    <row r="8" spans="1:16">
      <c r="A8" s="3">
        <v>7</v>
      </c>
      <c r="B8" s="1" t="s">
        <v>7</v>
      </c>
      <c r="C8" s="4">
        <v>1705</v>
      </c>
      <c r="D8" s="4">
        <v>2392</v>
      </c>
      <c r="E8" s="5">
        <f t="shared" si="0"/>
        <v>140.2932551319648</v>
      </c>
      <c r="F8" s="4">
        <v>1364</v>
      </c>
      <c r="G8" s="4">
        <v>1892</v>
      </c>
      <c r="H8" s="5">
        <f t="shared" si="1"/>
        <v>138.70967741935485</v>
      </c>
      <c r="I8" s="5">
        <f t="shared" si="2"/>
        <v>341</v>
      </c>
      <c r="J8" s="5">
        <f t="shared" si="2"/>
        <v>500</v>
      </c>
      <c r="K8" s="6">
        <v>0</v>
      </c>
      <c r="L8" s="6">
        <f t="shared" si="4"/>
        <v>26.427061310782239</v>
      </c>
      <c r="M8" s="4">
        <v>50</v>
      </c>
      <c r="N8" s="4">
        <v>139</v>
      </c>
      <c r="O8" s="6">
        <f t="shared" si="5"/>
        <v>3.6656891495601176</v>
      </c>
      <c r="P8" s="6">
        <f t="shared" si="6"/>
        <v>7.3467230443974625</v>
      </c>
    </row>
    <row r="9" spans="1:16" ht="26.25">
      <c r="A9" s="3">
        <v>8</v>
      </c>
      <c r="B9" s="1" t="s">
        <v>8</v>
      </c>
      <c r="C9" s="4">
        <v>44558</v>
      </c>
      <c r="D9" s="4">
        <v>60261</v>
      </c>
      <c r="E9" s="5">
        <f t="shared" si="0"/>
        <v>135.24170743749718</v>
      </c>
      <c r="F9" s="4">
        <v>31443</v>
      </c>
      <c r="G9" s="4">
        <v>44982</v>
      </c>
      <c r="H9" s="5">
        <f t="shared" si="1"/>
        <v>143.05886842858507</v>
      </c>
      <c r="I9" s="5">
        <f t="shared" si="2"/>
        <v>13115</v>
      </c>
      <c r="J9" s="5">
        <f t="shared" si="2"/>
        <v>15279</v>
      </c>
      <c r="K9" s="6">
        <v>0</v>
      </c>
      <c r="L9" s="6">
        <f t="shared" si="4"/>
        <v>33.96692010137388</v>
      </c>
      <c r="M9" s="4">
        <v>4186</v>
      </c>
      <c r="N9" s="4">
        <v>9295</v>
      </c>
      <c r="O9" s="6">
        <f t="shared" si="5"/>
        <v>13.312979041440066</v>
      </c>
      <c r="P9" s="6">
        <f t="shared" si="6"/>
        <v>20.663821083989152</v>
      </c>
    </row>
    <row r="10" spans="1:16">
      <c r="A10" s="3">
        <v>9</v>
      </c>
      <c r="B10" s="1" t="s">
        <v>9</v>
      </c>
      <c r="C10" s="4">
        <v>13558</v>
      </c>
      <c r="D10" s="4">
        <v>13871</v>
      </c>
      <c r="E10" s="5">
        <f t="shared" si="0"/>
        <v>102.30860008850864</v>
      </c>
      <c r="F10" s="4">
        <v>14451</v>
      </c>
      <c r="G10" s="4">
        <v>13867</v>
      </c>
      <c r="H10" s="5">
        <f t="shared" si="1"/>
        <v>95.958757179433945</v>
      </c>
      <c r="I10" s="5">
        <f t="shared" si="2"/>
        <v>-893</v>
      </c>
      <c r="J10" s="5">
        <f t="shared" si="2"/>
        <v>4</v>
      </c>
      <c r="K10" s="6">
        <f t="shared" si="3"/>
        <v>-6.1795031485710332</v>
      </c>
      <c r="L10" s="6">
        <f t="shared" si="4"/>
        <v>2.8845460445662365E-2</v>
      </c>
      <c r="M10" s="4">
        <v>50</v>
      </c>
      <c r="N10" s="4">
        <v>599</v>
      </c>
      <c r="O10" s="6">
        <f t="shared" si="5"/>
        <v>0.34599681682928518</v>
      </c>
      <c r="P10" s="6">
        <f t="shared" si="6"/>
        <v>4.3196077017379393</v>
      </c>
    </row>
    <row r="11" spans="1:16">
      <c r="A11" s="3">
        <v>10</v>
      </c>
      <c r="B11" s="1" t="s">
        <v>10</v>
      </c>
      <c r="C11" s="4">
        <v>4223</v>
      </c>
      <c r="D11" s="4">
        <v>4394</v>
      </c>
      <c r="E11" s="5">
        <f t="shared" si="0"/>
        <v>104.04925408477385</v>
      </c>
      <c r="F11" s="4">
        <v>4130</v>
      </c>
      <c r="G11" s="4">
        <v>4350</v>
      </c>
      <c r="H11" s="5">
        <f t="shared" si="1"/>
        <v>105.32687651331717</v>
      </c>
      <c r="I11" s="5">
        <f t="shared" si="2"/>
        <v>93</v>
      </c>
      <c r="J11" s="5">
        <f t="shared" si="2"/>
        <v>44</v>
      </c>
      <c r="K11" s="6">
        <f t="shared" si="3"/>
        <v>2.2518159806295399</v>
      </c>
      <c r="L11" s="6">
        <f t="shared" si="4"/>
        <v>1.0114942528735631</v>
      </c>
      <c r="M11" s="4">
        <v>31</v>
      </c>
      <c r="N11" s="4">
        <v>140</v>
      </c>
      <c r="O11" s="6">
        <f t="shared" si="5"/>
        <v>0.75060532687651327</v>
      </c>
      <c r="P11" s="6">
        <f t="shared" si="6"/>
        <v>3.2183908045977012</v>
      </c>
    </row>
    <row r="12" spans="1:16">
      <c r="A12" s="3">
        <v>11</v>
      </c>
      <c r="B12" s="1" t="s">
        <v>11</v>
      </c>
      <c r="C12" s="4">
        <v>7462</v>
      </c>
      <c r="D12" s="4">
        <v>3643</v>
      </c>
      <c r="E12" s="5">
        <f t="shared" si="0"/>
        <v>48.820691503618335</v>
      </c>
      <c r="F12" s="4">
        <v>6927</v>
      </c>
      <c r="G12" s="4">
        <v>3352</v>
      </c>
      <c r="H12" s="5">
        <f t="shared" si="1"/>
        <v>48.390356575718201</v>
      </c>
      <c r="I12" s="5">
        <f t="shared" si="2"/>
        <v>535</v>
      </c>
      <c r="J12" s="5">
        <f t="shared" si="2"/>
        <v>291</v>
      </c>
      <c r="K12" s="6">
        <f t="shared" si="3"/>
        <v>7.7234011837736398</v>
      </c>
      <c r="L12" s="6">
        <f t="shared" si="4"/>
        <v>8.6813842482100245</v>
      </c>
      <c r="M12" s="4">
        <v>140</v>
      </c>
      <c r="N12" s="4">
        <v>169</v>
      </c>
      <c r="O12" s="6">
        <f t="shared" si="5"/>
        <v>2.02107694528656</v>
      </c>
      <c r="P12" s="6">
        <f t="shared" si="6"/>
        <v>5.0417661097852031</v>
      </c>
    </row>
    <row r="13" spans="1:16">
      <c r="A13" s="3">
        <v>12</v>
      </c>
      <c r="B13" s="1" t="s">
        <v>12</v>
      </c>
      <c r="C13" s="4">
        <v>20051</v>
      </c>
      <c r="D13" s="4">
        <v>22153</v>
      </c>
      <c r="E13" s="5">
        <f t="shared" si="0"/>
        <v>110.483267667448</v>
      </c>
      <c r="F13" s="4">
        <v>21176</v>
      </c>
      <c r="G13" s="4">
        <v>29065</v>
      </c>
      <c r="H13" s="5">
        <f>G13/F13*100</f>
        <v>137.25443898753306</v>
      </c>
      <c r="I13" s="5">
        <f t="shared" si="2"/>
        <v>-1125</v>
      </c>
      <c r="J13" s="5">
        <f t="shared" si="2"/>
        <v>-6912</v>
      </c>
      <c r="K13" s="6">
        <f t="shared" si="3"/>
        <v>-5.312618058179071</v>
      </c>
      <c r="L13" s="6">
        <f t="shared" si="4"/>
        <v>-23.781180113538618</v>
      </c>
      <c r="M13" s="4">
        <v>-3812</v>
      </c>
      <c r="N13" s="4">
        <v>-5617</v>
      </c>
      <c r="O13" s="6">
        <f t="shared" si="5"/>
        <v>-18.001511144692103</v>
      </c>
      <c r="P13" s="6">
        <f t="shared" si="6"/>
        <v>-19.325649406502666</v>
      </c>
    </row>
    <row r="14" spans="1:16">
      <c r="A14" s="3">
        <v>13</v>
      </c>
      <c r="B14" s="1" t="s">
        <v>13</v>
      </c>
      <c r="C14" s="4">
        <v>8071</v>
      </c>
      <c r="D14" s="4">
        <v>14693</v>
      </c>
      <c r="E14" s="5">
        <f t="shared" si="0"/>
        <v>182.04683434518648</v>
      </c>
      <c r="F14" s="4">
        <v>3370</v>
      </c>
      <c r="G14" s="4">
        <v>11116</v>
      </c>
      <c r="H14" s="5">
        <f>G14/F14*100</f>
        <v>329.85163204747778</v>
      </c>
      <c r="I14" s="5">
        <f t="shared" si="2"/>
        <v>4701</v>
      </c>
      <c r="J14" s="5">
        <f t="shared" si="2"/>
        <v>3577</v>
      </c>
      <c r="K14" s="6">
        <f t="shared" si="3"/>
        <v>139.49554896142433</v>
      </c>
      <c r="L14" s="6">
        <f t="shared" si="4"/>
        <v>32.178841309823682</v>
      </c>
      <c r="M14" s="4">
        <v>2446</v>
      </c>
      <c r="N14" s="4">
        <v>3999</v>
      </c>
      <c r="O14" s="6">
        <f t="shared" si="5"/>
        <v>72.58160237388725</v>
      </c>
      <c r="P14" s="6">
        <f t="shared" si="6"/>
        <v>35.97517092479309</v>
      </c>
    </row>
    <row r="15" spans="1:16">
      <c r="A15" s="3">
        <v>14</v>
      </c>
      <c r="B15" s="1" t="s">
        <v>14</v>
      </c>
      <c r="C15" s="4">
        <v>5204</v>
      </c>
      <c r="D15" s="4">
        <v>9517</v>
      </c>
      <c r="E15" s="5">
        <f t="shared" si="0"/>
        <v>182.87855495772482</v>
      </c>
      <c r="F15" s="4">
        <v>5090</v>
      </c>
      <c r="G15" s="4">
        <v>8367</v>
      </c>
      <c r="H15" s="5">
        <f t="shared" si="1"/>
        <v>164.38113948919451</v>
      </c>
      <c r="I15" s="5">
        <f t="shared" si="2"/>
        <v>114</v>
      </c>
      <c r="J15" s="5">
        <f t="shared" si="2"/>
        <v>1150</v>
      </c>
      <c r="K15" s="6">
        <f t="shared" si="3"/>
        <v>2.2396856581532414</v>
      </c>
      <c r="L15" s="6">
        <f t="shared" si="4"/>
        <v>13.744472331779612</v>
      </c>
      <c r="M15" s="4">
        <v>827</v>
      </c>
      <c r="N15" s="4">
        <v>1597</v>
      </c>
      <c r="O15" s="6">
        <f t="shared" si="5"/>
        <v>16.2475442043222</v>
      </c>
      <c r="P15" s="6">
        <f t="shared" si="6"/>
        <v>19.086888968566988</v>
      </c>
    </row>
    <row r="16" spans="1:16">
      <c r="A16" s="3">
        <v>15</v>
      </c>
      <c r="B16" s="1" t="s">
        <v>23</v>
      </c>
      <c r="C16" s="4">
        <v>46465</v>
      </c>
      <c r="D16" s="4"/>
      <c r="E16" s="5">
        <f t="shared" si="0"/>
        <v>0</v>
      </c>
      <c r="F16" s="4">
        <v>45378</v>
      </c>
      <c r="G16" s="4"/>
      <c r="H16" s="5">
        <f t="shared" si="1"/>
        <v>0</v>
      </c>
      <c r="I16" s="5">
        <f t="shared" si="2"/>
        <v>1087</v>
      </c>
      <c r="J16" s="5">
        <f t="shared" si="2"/>
        <v>0</v>
      </c>
      <c r="K16" s="6">
        <f t="shared" si="3"/>
        <v>2.3954339107056284</v>
      </c>
      <c r="L16" s="6" t="s">
        <v>34</v>
      </c>
      <c r="M16" s="4">
        <v>456</v>
      </c>
      <c r="N16" s="4"/>
      <c r="O16" s="6">
        <f t="shared" si="5"/>
        <v>1.0048922385296839</v>
      </c>
      <c r="P16" s="6" t="s">
        <v>34</v>
      </c>
    </row>
    <row r="17" spans="1:16">
      <c r="A17" s="3">
        <v>16</v>
      </c>
      <c r="B17" s="1" t="s">
        <v>24</v>
      </c>
      <c r="C17" s="4">
        <v>8858</v>
      </c>
      <c r="D17" s="4">
        <v>9325</v>
      </c>
      <c r="E17" s="5">
        <f t="shared" si="0"/>
        <v>105.27207044479567</v>
      </c>
      <c r="F17" s="4">
        <v>6830</v>
      </c>
      <c r="G17" s="4">
        <v>6829</v>
      </c>
      <c r="H17" s="5">
        <f t="shared" si="1"/>
        <v>99.985358711566619</v>
      </c>
      <c r="I17" s="5">
        <f t="shared" si="2"/>
        <v>2028</v>
      </c>
      <c r="J17" s="5">
        <f t="shared" si="2"/>
        <v>2496</v>
      </c>
      <c r="K17" s="6">
        <f t="shared" si="3"/>
        <v>29.692532942898975</v>
      </c>
      <c r="L17" s="6">
        <f t="shared" si="4"/>
        <v>36.550007321716208</v>
      </c>
      <c r="M17" s="4">
        <v>320</v>
      </c>
      <c r="N17" s="4">
        <v>3110</v>
      </c>
      <c r="O17" s="6">
        <f t="shared" si="5"/>
        <v>4.6852122986822842</v>
      </c>
      <c r="P17" s="6">
        <f t="shared" si="6"/>
        <v>45.541074827939667</v>
      </c>
    </row>
    <row r="18" spans="1:16">
      <c r="A18" s="3">
        <v>17</v>
      </c>
      <c r="B18" s="1" t="s">
        <v>32</v>
      </c>
      <c r="C18" s="4">
        <v>1070</v>
      </c>
      <c r="D18" s="4">
        <v>3613</v>
      </c>
      <c r="E18" s="5">
        <f>D18/C18*100</f>
        <v>337.66355140186914</v>
      </c>
      <c r="F18" s="4">
        <v>850</v>
      </c>
      <c r="G18" s="4">
        <v>3454</v>
      </c>
      <c r="H18" s="5">
        <f>G18/F18*100</f>
        <v>406.35294117647061</v>
      </c>
      <c r="I18" s="5">
        <f t="shared" ref="I18:J21" si="7">C18-F18</f>
        <v>220</v>
      </c>
      <c r="J18" s="5">
        <f t="shared" si="7"/>
        <v>159</v>
      </c>
      <c r="K18" s="6">
        <f t="shared" ref="K18:L21" si="8">I18/F18*100</f>
        <v>25.882352941176475</v>
      </c>
      <c r="L18" s="6">
        <f t="shared" si="8"/>
        <v>4.6033584250144761</v>
      </c>
      <c r="M18" s="4">
        <v>220</v>
      </c>
      <c r="N18" s="4">
        <v>375</v>
      </c>
      <c r="O18" s="6">
        <f t="shared" ref="O18:P21" si="9">M18/F18*100</f>
        <v>25.882352941176475</v>
      </c>
      <c r="P18" s="6">
        <f t="shared" si="9"/>
        <v>10.856977417486972</v>
      </c>
    </row>
    <row r="19" spans="1:16">
      <c r="A19" s="3">
        <v>18</v>
      </c>
      <c r="B19" s="1" t="s">
        <v>29</v>
      </c>
      <c r="C19" s="4"/>
      <c r="D19" s="4">
        <v>8764</v>
      </c>
      <c r="E19" s="6" t="s">
        <v>34</v>
      </c>
      <c r="F19" s="4"/>
      <c r="G19" s="4">
        <v>7962</v>
      </c>
      <c r="H19" s="5" t="s">
        <v>34</v>
      </c>
      <c r="I19" s="5">
        <f t="shared" si="7"/>
        <v>0</v>
      </c>
      <c r="J19" s="5">
        <f t="shared" si="7"/>
        <v>802</v>
      </c>
      <c r="K19" s="6" t="s">
        <v>34</v>
      </c>
      <c r="L19" s="6">
        <f t="shared" si="8"/>
        <v>10.072846018588294</v>
      </c>
      <c r="M19" s="4"/>
      <c r="N19" s="4">
        <v>22</v>
      </c>
      <c r="O19" s="6" t="s">
        <v>34</v>
      </c>
      <c r="P19" s="6">
        <f t="shared" si="9"/>
        <v>0.27631248430042704</v>
      </c>
    </row>
    <row r="20" spans="1:16">
      <c r="A20" s="3">
        <v>19</v>
      </c>
      <c r="B20" s="1" t="s">
        <v>30</v>
      </c>
      <c r="C20" s="4">
        <v>7321</v>
      </c>
      <c r="D20" s="4">
        <v>10494</v>
      </c>
      <c r="E20" s="5">
        <f>D20/C20*100</f>
        <v>143.3410736238219</v>
      </c>
      <c r="F20" s="4">
        <v>6311</v>
      </c>
      <c r="G20" s="4">
        <v>9800</v>
      </c>
      <c r="H20" s="5">
        <f>G20/F20*100</f>
        <v>155.28442402154968</v>
      </c>
      <c r="I20" s="5">
        <f t="shared" si="7"/>
        <v>1010</v>
      </c>
      <c r="J20" s="5">
        <f t="shared" si="7"/>
        <v>694</v>
      </c>
      <c r="K20" s="6">
        <f t="shared" si="8"/>
        <v>16.003802883853588</v>
      </c>
      <c r="L20" s="6">
        <f t="shared" si="8"/>
        <v>7.0816326530612246</v>
      </c>
      <c r="M20" s="4">
        <v>631</v>
      </c>
      <c r="N20" s="4">
        <v>343</v>
      </c>
      <c r="O20" s="6">
        <f t="shared" si="9"/>
        <v>9.9984154650610044</v>
      </c>
      <c r="P20" s="6">
        <f t="shared" si="9"/>
        <v>3.5000000000000004</v>
      </c>
    </row>
    <row r="21" spans="1:16">
      <c r="A21" s="3">
        <v>20</v>
      </c>
      <c r="B21" s="1" t="s">
        <v>25</v>
      </c>
      <c r="C21" s="4">
        <v>28100</v>
      </c>
      <c r="D21" s="4">
        <v>28563</v>
      </c>
      <c r="E21" s="5">
        <f>D21/C21*100</f>
        <v>101.64768683274022</v>
      </c>
      <c r="F21" s="4">
        <v>23614</v>
      </c>
      <c r="G21" s="4">
        <v>27035</v>
      </c>
      <c r="H21" s="5">
        <f>G21/F21*100</f>
        <v>114.48716862877954</v>
      </c>
      <c r="I21" s="5">
        <f t="shared" si="7"/>
        <v>4486</v>
      </c>
      <c r="J21" s="5">
        <f t="shared" si="7"/>
        <v>1528</v>
      </c>
      <c r="K21" s="6">
        <f t="shared" si="8"/>
        <v>18.997205047852969</v>
      </c>
      <c r="L21" s="6">
        <f t="shared" si="8"/>
        <v>5.6519326798594411</v>
      </c>
      <c r="M21" s="4">
        <v>1498</v>
      </c>
      <c r="N21" s="4">
        <v>1640</v>
      </c>
      <c r="O21" s="6">
        <f t="shared" si="9"/>
        <v>6.3436944185652582</v>
      </c>
      <c r="P21" s="6">
        <f t="shared" si="9"/>
        <v>6.0662104679119659</v>
      </c>
    </row>
    <row r="22" spans="1:16">
      <c r="A22" s="3">
        <v>21</v>
      </c>
      <c r="B22" s="1" t="s">
        <v>22</v>
      </c>
      <c r="C22" s="4">
        <v>20982</v>
      </c>
      <c r="D22" s="4">
        <v>26636</v>
      </c>
      <c r="E22" s="5">
        <f t="shared" si="0"/>
        <v>126.94690687255743</v>
      </c>
      <c r="F22" s="4">
        <v>15430</v>
      </c>
      <c r="G22" s="4">
        <v>23207</v>
      </c>
      <c r="H22" s="5">
        <f t="shared" si="1"/>
        <v>150.40181464679196</v>
      </c>
      <c r="I22" s="5">
        <f t="shared" si="2"/>
        <v>5552</v>
      </c>
      <c r="J22" s="5">
        <f t="shared" si="2"/>
        <v>3429</v>
      </c>
      <c r="K22" s="6">
        <f t="shared" si="3"/>
        <v>35.981853532080365</v>
      </c>
      <c r="L22" s="6">
        <f t="shared" si="4"/>
        <v>14.775714224156506</v>
      </c>
      <c r="M22" s="4">
        <v>2171</v>
      </c>
      <c r="N22" s="4">
        <v>2352</v>
      </c>
      <c r="O22" s="6">
        <f t="shared" si="5"/>
        <v>14.069993519118601</v>
      </c>
      <c r="P22" s="6">
        <f t="shared" si="6"/>
        <v>10.134873098634033</v>
      </c>
    </row>
    <row r="23" spans="1:16">
      <c r="A23" s="3">
        <v>22</v>
      </c>
      <c r="B23" s="1" t="s">
        <v>28</v>
      </c>
      <c r="C23" s="4">
        <v>92485</v>
      </c>
      <c r="D23" s="4">
        <v>93928</v>
      </c>
      <c r="E23" s="5">
        <f>D23/C23*100</f>
        <v>101.56025301400227</v>
      </c>
      <c r="F23" s="4">
        <v>103697</v>
      </c>
      <c r="G23" s="4">
        <v>83644</v>
      </c>
      <c r="H23" s="5">
        <f>G23/F23*100</f>
        <v>80.661928503235387</v>
      </c>
      <c r="I23" s="5">
        <f t="shared" ref="I23:J25" si="10">C23-F23</f>
        <v>-11212</v>
      </c>
      <c r="J23" s="5">
        <f t="shared" si="10"/>
        <v>10284</v>
      </c>
      <c r="K23" s="6">
        <f t="shared" ref="K23:L25" si="11">I23/F23*100</f>
        <v>-10.812270364619998</v>
      </c>
      <c r="L23" s="6">
        <f t="shared" si="11"/>
        <v>12.294964372818134</v>
      </c>
      <c r="M23" s="4">
        <v>2297</v>
      </c>
      <c r="N23" s="4">
        <v>4967</v>
      </c>
      <c r="O23" s="6">
        <f t="shared" ref="O23:P25" si="12">M23/F23*100</f>
        <v>2.2151074765904508</v>
      </c>
      <c r="P23" s="6">
        <f t="shared" si="12"/>
        <v>5.9382621586724689</v>
      </c>
    </row>
    <row r="24" spans="1:16">
      <c r="A24" s="3">
        <v>23</v>
      </c>
      <c r="B24" s="1" t="s">
        <v>31</v>
      </c>
      <c r="C24" s="4">
        <v>16052</v>
      </c>
      <c r="D24" s="4">
        <v>18537</v>
      </c>
      <c r="E24" s="5">
        <f>D24/C24*100</f>
        <v>115.48093695489658</v>
      </c>
      <c r="F24" s="4">
        <v>15969</v>
      </c>
      <c r="G24" s="4">
        <v>17043</v>
      </c>
      <c r="H24" s="5">
        <f>G24/F24*100</f>
        <v>106.72553071576178</v>
      </c>
      <c r="I24" s="5">
        <f t="shared" si="10"/>
        <v>83</v>
      </c>
      <c r="J24" s="5">
        <f t="shared" si="10"/>
        <v>1494</v>
      </c>
      <c r="K24" s="6">
        <f t="shared" si="11"/>
        <v>0.51975702924416056</v>
      </c>
      <c r="L24" s="6">
        <f t="shared" si="11"/>
        <v>8.7660623129730677</v>
      </c>
      <c r="M24" s="4">
        <v>680</v>
      </c>
      <c r="N24" s="4">
        <v>414</v>
      </c>
      <c r="O24" s="6">
        <f t="shared" si="12"/>
        <v>4.2582503600726405</v>
      </c>
      <c r="P24" s="6">
        <f t="shared" si="12"/>
        <v>2.42914979757085</v>
      </c>
    </row>
    <row r="25" spans="1:16">
      <c r="A25" s="3">
        <v>24</v>
      </c>
      <c r="B25" s="1" t="s">
        <v>33</v>
      </c>
      <c r="C25" s="4">
        <v>16816</v>
      </c>
      <c r="D25" s="4">
        <v>11830</v>
      </c>
      <c r="E25" s="5">
        <f>D25/C25*100</f>
        <v>70.349666983824932</v>
      </c>
      <c r="F25" s="4">
        <v>16788</v>
      </c>
      <c r="G25" s="4">
        <v>9547</v>
      </c>
      <c r="H25" s="5">
        <f>G25/F25*100</f>
        <v>56.868000953061717</v>
      </c>
      <c r="I25" s="5">
        <f t="shared" si="10"/>
        <v>28</v>
      </c>
      <c r="J25" s="5">
        <f t="shared" si="10"/>
        <v>2283</v>
      </c>
      <c r="K25" s="6">
        <f t="shared" si="11"/>
        <v>0.16678579938050989</v>
      </c>
      <c r="L25" s="6">
        <f t="shared" si="11"/>
        <v>23.913271184665341</v>
      </c>
      <c r="M25" s="4">
        <v>138</v>
      </c>
      <c r="N25" s="4">
        <v>2321</v>
      </c>
      <c r="O25" s="6">
        <f t="shared" si="12"/>
        <v>0.82201572551822732</v>
      </c>
      <c r="P25" s="6">
        <f t="shared" si="12"/>
        <v>24.311301979679481</v>
      </c>
    </row>
    <row r="26" spans="1:16" ht="34.5" customHeight="1">
      <c r="A26" s="7"/>
      <c r="B26" s="8" t="s">
        <v>15</v>
      </c>
      <c r="C26" s="9">
        <f>SUM(C4:C25)</f>
        <v>429560</v>
      </c>
      <c r="D26" s="9">
        <f>SUM(D4:D25)</f>
        <v>437188</v>
      </c>
      <c r="E26" s="10">
        <f t="shared" si="0"/>
        <v>101.77577055591769</v>
      </c>
      <c r="F26" s="9">
        <f>SUM(F4:F25)</f>
        <v>394882</v>
      </c>
      <c r="G26" s="9">
        <f>SUM(G4:G25)</f>
        <v>383645</v>
      </c>
      <c r="H26" s="10">
        <f t="shared" si="1"/>
        <v>97.154339777452506</v>
      </c>
      <c r="I26" s="10">
        <f t="shared" si="2"/>
        <v>34678</v>
      </c>
      <c r="J26" s="10">
        <f t="shared" si="2"/>
        <v>53543</v>
      </c>
      <c r="K26" s="11">
        <f t="shared" si="3"/>
        <v>8.781863949230404</v>
      </c>
      <c r="L26" s="11">
        <f t="shared" si="4"/>
        <v>13.956391976957866</v>
      </c>
      <c r="M26" s="9">
        <f>SUM(M4:M25)</f>
        <v>19575</v>
      </c>
      <c r="N26" s="9">
        <f>SUM(N4:N25)</f>
        <v>38596</v>
      </c>
      <c r="O26" s="11">
        <f t="shared" si="5"/>
        <v>4.9571770807481732</v>
      </c>
      <c r="P26" s="11">
        <f t="shared" si="6"/>
        <v>10.060342243480301</v>
      </c>
    </row>
  </sheetData>
  <mergeCells count="9">
    <mergeCell ref="K2:L2"/>
    <mergeCell ref="M2:N2"/>
    <mergeCell ref="O2:P2"/>
    <mergeCell ref="A1:P1"/>
    <mergeCell ref="A2:A3"/>
    <mergeCell ref="B2:B3"/>
    <mergeCell ref="F2:H2"/>
    <mergeCell ref="I2:J2"/>
    <mergeCell ref="C2:E2"/>
  </mergeCells>
  <phoneticPr fontId="0" type="noConversion"/>
  <pageMargins left="0.26" right="0.23622047244094491" top="0.54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Фин-эконом состояние СМи СП</vt:lpstr>
    </vt:vector>
  </TitlesOfParts>
  <Company>УСХ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ЛМ</dc:creator>
  <cp:lastModifiedBy>user</cp:lastModifiedBy>
  <cp:lastPrinted>2015-03-25T09:18:02Z</cp:lastPrinted>
  <dcterms:created xsi:type="dcterms:W3CDTF">2008-07-06T05:21:51Z</dcterms:created>
  <dcterms:modified xsi:type="dcterms:W3CDTF">2015-10-29T13:12:00Z</dcterms:modified>
</cp:coreProperties>
</file>